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4090" activeTab="0"/>
  </bookViews>
  <sheets>
    <sheet name="Return of investment Solo" sheetId="1" r:id="rId1"/>
  </sheets>
  <externalReferences>
    <externalReference r:id="rId4"/>
  </externalReferences>
  <definedNames>
    <definedName name="_xlfn.DAYS" hidden="1">#NAME?</definedName>
    <definedName name="Percentage">'[1]Blad4'!$I$2:$I$11</definedName>
    <definedName name="Procenten">#REF!</definedName>
    <definedName name="Procenten2">#REF!</definedName>
    <definedName name="Procenten3">#REF!</definedName>
  </definedNames>
  <calcPr fullCalcOnLoad="1"/>
</workbook>
</file>

<file path=xl/sharedStrings.xml><?xml version="1.0" encoding="utf-8"?>
<sst xmlns="http://schemas.openxmlformats.org/spreadsheetml/2006/main" count="42" uniqueCount="35">
  <si>
    <t>Low Season</t>
  </si>
  <si>
    <t>High Season</t>
  </si>
  <si>
    <t>Pitch price</t>
  </si>
  <si>
    <t>Nr. of days</t>
  </si>
  <si>
    <t>Average occupancy</t>
  </si>
  <si>
    <t>Days occupied</t>
  </si>
  <si>
    <t>Extra charge En-Suite</t>
  </si>
  <si>
    <t>Pitch price with En-Suite</t>
  </si>
  <si>
    <t>Annual income per pitch</t>
  </si>
  <si>
    <t>Total annual income</t>
  </si>
  <si>
    <t>Annual income with En-Suite</t>
  </si>
  <si>
    <t>Total income with En-Suite</t>
  </si>
  <si>
    <t>Extra annual income</t>
  </si>
  <si>
    <t>Extra occupancy</t>
  </si>
  <si>
    <t>Extra days occupied</t>
  </si>
  <si>
    <t>Return of investment</t>
  </si>
  <si>
    <t>Total investment</t>
  </si>
  <si>
    <t>Net investment</t>
  </si>
  <si>
    <t>Investment per pitch</t>
  </si>
  <si>
    <t>Total extra annual income per pitch</t>
  </si>
  <si>
    <t>Investing in En-Suite pods instead of Toilet and Shower Block</t>
  </si>
  <si>
    <t>Savings on investment in T&amp;S Block per pitch</t>
  </si>
  <si>
    <t>Extra annual income per pitch</t>
  </si>
  <si>
    <t>Year</t>
  </si>
  <si>
    <t>Balance</t>
  </si>
  <si>
    <t>Nr. of pitches with En-Suite</t>
  </si>
  <si>
    <t>Investment accumulated</t>
  </si>
  <si>
    <t>Extra income accumulated</t>
  </si>
  <si>
    <t>Extra occupancy with En-Suite</t>
  </si>
  <si>
    <t>Net investment per pitch</t>
  </si>
  <si>
    <t>Please fill in the green cells with your own data</t>
  </si>
  <si>
    <t>If you invest in a number of En-Suite Pods every year:</t>
  </si>
  <si>
    <t>Number of pitches per year</t>
  </si>
  <si>
    <t>Infrastructure per pitch</t>
  </si>
  <si>
    <t>Investment CampPlus Solo per pitch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</si>
</sst>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0.00\ &quot;jaar&quot;"/>
    <numFmt numFmtId="166" formatCode="0\ &quot;dagen&quot;"/>
    <numFmt numFmtId="167" formatCode="0\ &quot;plaatsen&quot;"/>
    <numFmt numFmtId="168" formatCode="&quot;Extra bezetting +&quot;0%"/>
    <numFmt numFmtId="169" formatCode="_ &quot;€&quot;\ * #,##0.0_ ;_ &quot;€&quot;\ * \-#,##0.0_ ;_ &quot;€&quot;\ * &quot;-&quot;??_ ;_ @_ "/>
    <numFmt numFmtId="170" formatCode="_ &quot;€&quot;\ * #,##0_ ;_ &quot;€&quot;\ * \-#,##0_ ;_ &quot;€&quot;\ * &quot;-&quot;??_ ;_ @_ "/>
    <numFmt numFmtId="171" formatCode="0.0%"/>
    <numFmt numFmtId="172" formatCode="_ [$€-413]\ * #,##0.0_ ;_ [$€-413]\ * \-#,##0.0_ ;_ [$€-413]\ * &quot;-&quot;??_ ;_ @_ "/>
    <numFmt numFmtId="173" formatCode="_ [$€-413]\ * #,##0.00_ ;_ [$€-413]\ * \-#,##0.00_ ;_ [$€-413]\ * &quot;-&quot;??_ ;_ @_ "/>
    <numFmt numFmtId="174" formatCode="0.000%"/>
    <numFmt numFmtId="175" formatCode="[$£-809]#,##0.00"/>
    <numFmt numFmtId="176" formatCode="_-[$£-809]* #,##0.00_-;\-[$£-809]* #,##0.00_-;_-[$£-809]* &quot;-&quot;??_-;_-@_-"/>
    <numFmt numFmtId="177" formatCode="_-[$£-809]* #,##0_-;\-[$£-809]* #,##0_-;_-[$£-809]* &quot;-&quot;_-;_-@_-"/>
    <numFmt numFmtId="178" formatCode="0\ &quot;days&quot;"/>
    <numFmt numFmtId="179" formatCode="0.0\ &quot;days&quot;"/>
    <numFmt numFmtId="180" formatCode="0.00\ &quot;days&quot;"/>
    <numFmt numFmtId="181" formatCode="0.000\ &quot;days&quot;"/>
    <numFmt numFmtId="182" formatCode="0.0000\ &quot;days&quot;"/>
    <numFmt numFmtId="183" formatCode="0.00000\ &quot;days&quot;"/>
    <numFmt numFmtId="184" formatCode="0.000000\ &quot;days&quot;"/>
    <numFmt numFmtId="185" formatCode="0.00\ &quot;years&quot;"/>
    <numFmt numFmtId="186" formatCode="#,##0_ ;[Red]\-#,##0\ "/>
    <numFmt numFmtId="187" formatCode="_-[$£-809]* #,##0.00_-;[Red]\-[$£-809]* #,##0.00_-;_-[$£-809]* &quot;-&quot;??_-;_-@_-"/>
    <numFmt numFmtId="188" formatCode="_-[$£-809]* #,##0_-;[Red]\-[$£-809]* #,##0_-;_-[$£-809]* &quot;-&quot;??_-;_-@_-"/>
    <numFmt numFmtId="189" formatCode="[Green]_-[$£-809]* #,##0_-;[Red]\-[$£-809]* #,##0_-;_-[$£-809]* &quot;-&quot;??_-;_-@_-"/>
    <numFmt numFmtId="190" formatCode="[Blue]_-[$£-809]* #,##0_-;[Red]\-[$£-809]* #,##0_-;_-[$£-809]* &quot;-&quot;??_-;_-@_-"/>
    <numFmt numFmtId="191" formatCode="_-[$£-809]* #,##0.0_-;\-[$£-809]* #,##0.0_-;_-[$£-809]* &quot;-&quot;??_-;_-@_-"/>
    <numFmt numFmtId="192" formatCode="_-[$£-809]* #,##0_-;\-[$£-809]* #,##0_-;_-[$£-809]* &quot;-&quot;??_-;_-@_-"/>
    <numFmt numFmtId="193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4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7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9" fontId="42" fillId="13" borderId="10" xfId="53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3" fillId="3" borderId="11" xfId="0" applyFont="1" applyFill="1" applyBorder="1" applyAlignment="1" applyProtection="1">
      <alignment/>
      <protection/>
    </xf>
    <xf numFmtId="0" fontId="43" fillId="3" borderId="12" xfId="0" applyFont="1" applyFill="1" applyBorder="1" applyAlignment="1" applyProtection="1">
      <alignment/>
      <protection/>
    </xf>
    <xf numFmtId="0" fontId="42" fillId="3" borderId="13" xfId="0" applyFont="1" applyFill="1" applyBorder="1" applyAlignment="1" applyProtection="1">
      <alignment/>
      <protection/>
    </xf>
    <xf numFmtId="0" fontId="42" fillId="3" borderId="10" xfId="0" applyFont="1" applyFill="1" applyBorder="1" applyAlignment="1" applyProtection="1">
      <alignment/>
      <protection/>
    </xf>
    <xf numFmtId="0" fontId="44" fillId="3" borderId="13" xfId="0" applyFont="1" applyFill="1" applyBorder="1" applyAlignment="1" applyProtection="1">
      <alignment/>
      <protection/>
    </xf>
    <xf numFmtId="0" fontId="42" fillId="3" borderId="14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/>
      <protection/>
    </xf>
    <xf numFmtId="0" fontId="42" fillId="3" borderId="16" xfId="0" applyFont="1" applyFill="1" applyBorder="1" applyAlignment="1" applyProtection="1">
      <alignment horizontal="center"/>
      <protection/>
    </xf>
    <xf numFmtId="0" fontId="42" fillId="3" borderId="17" xfId="0" applyFont="1" applyFill="1" applyBorder="1" applyAlignment="1" applyProtection="1">
      <alignment horizontal="center"/>
      <protection/>
    </xf>
    <xf numFmtId="0" fontId="42" fillId="3" borderId="18" xfId="0" applyFont="1" applyFill="1" applyBorder="1" applyAlignment="1" applyProtection="1">
      <alignment horizontal="center" wrapText="1"/>
      <protection/>
    </xf>
    <xf numFmtId="176" fontId="42" fillId="13" borderId="19" xfId="0" applyNumberFormat="1" applyFont="1" applyFill="1" applyBorder="1" applyAlignment="1" applyProtection="1">
      <alignment/>
      <protection locked="0"/>
    </xf>
    <xf numFmtId="176" fontId="42" fillId="3" borderId="13" xfId="0" applyNumberFormat="1" applyFont="1" applyFill="1" applyBorder="1" applyAlignment="1" applyProtection="1">
      <alignment/>
      <protection/>
    </xf>
    <xf numFmtId="176" fontId="42" fillId="3" borderId="10" xfId="0" applyNumberFormat="1" applyFont="1" applyFill="1" applyBorder="1" applyAlignment="1" applyProtection="1">
      <alignment/>
      <protection/>
    </xf>
    <xf numFmtId="177" fontId="42" fillId="3" borderId="15" xfId="0" applyNumberFormat="1" applyFont="1" applyFill="1" applyBorder="1" applyAlignment="1" applyProtection="1">
      <alignment/>
      <protection/>
    </xf>
    <xf numFmtId="177" fontId="42" fillId="3" borderId="17" xfId="0" applyNumberFormat="1" applyFont="1" applyFill="1" applyBorder="1" applyAlignment="1" applyProtection="1">
      <alignment/>
      <protection/>
    </xf>
    <xf numFmtId="1" fontId="42" fillId="13" borderId="10" xfId="0" applyNumberFormat="1" applyFont="1" applyFill="1" applyBorder="1" applyAlignment="1" applyProtection="1">
      <alignment/>
      <protection locked="0"/>
    </xf>
    <xf numFmtId="178" fontId="42" fillId="3" borderId="13" xfId="53" applyNumberFormat="1" applyFont="1" applyFill="1" applyBorder="1" applyAlignment="1" applyProtection="1">
      <alignment/>
      <protection/>
    </xf>
    <xf numFmtId="178" fontId="42" fillId="3" borderId="13" xfId="0" applyNumberFormat="1" applyFont="1" applyFill="1" applyBorder="1" applyAlignment="1" applyProtection="1">
      <alignment/>
      <protection/>
    </xf>
    <xf numFmtId="184" fontId="42" fillId="0" borderId="0" xfId="0" applyNumberFormat="1" applyFont="1" applyAlignment="1" applyProtection="1">
      <alignment/>
      <protection/>
    </xf>
    <xf numFmtId="185" fontId="45" fillId="33" borderId="10" xfId="44" applyNumberFormat="1" applyFont="1" applyFill="1" applyBorder="1" applyAlignment="1" applyProtection="1">
      <alignment/>
      <protection/>
    </xf>
    <xf numFmtId="185" fontId="45" fillId="33" borderId="20" xfId="44" applyNumberFormat="1" applyFont="1" applyFill="1" applyBorder="1" applyAlignment="1" applyProtection="1">
      <alignment/>
      <protection/>
    </xf>
    <xf numFmtId="177" fontId="42" fillId="3" borderId="21" xfId="0" applyNumberFormat="1" applyFont="1" applyFill="1" applyBorder="1" applyAlignment="1" applyProtection="1">
      <alignment horizontal="center"/>
      <protection/>
    </xf>
    <xf numFmtId="177" fontId="42" fillId="3" borderId="15" xfId="0" applyNumberFormat="1" applyFont="1" applyFill="1" applyBorder="1" applyAlignment="1" applyProtection="1">
      <alignment horizontal="center"/>
      <protection/>
    </xf>
    <xf numFmtId="188" fontId="42" fillId="0" borderId="0" xfId="0" applyNumberFormat="1" applyFont="1" applyAlignment="1" applyProtection="1">
      <alignment/>
      <protection/>
    </xf>
    <xf numFmtId="188" fontId="42" fillId="3" borderId="22" xfId="0" applyNumberFormat="1" applyFont="1" applyFill="1" applyBorder="1" applyAlignment="1" applyProtection="1">
      <alignment/>
      <protection/>
    </xf>
    <xf numFmtId="190" fontId="42" fillId="3" borderId="22" xfId="0" applyNumberFormat="1" applyFont="1" applyFill="1" applyBorder="1" applyAlignment="1" applyProtection="1">
      <alignment/>
      <protection/>
    </xf>
    <xf numFmtId="190" fontId="42" fillId="3" borderId="23" xfId="0" applyNumberFormat="1" applyFont="1" applyFill="1" applyBorder="1" applyAlignment="1" applyProtection="1">
      <alignment/>
      <protection/>
    </xf>
    <xf numFmtId="0" fontId="42" fillId="3" borderId="24" xfId="0" applyFont="1" applyFill="1" applyBorder="1" applyAlignment="1" applyProtection="1">
      <alignment horizontal="center" wrapText="1"/>
      <protection/>
    </xf>
    <xf numFmtId="188" fontId="42" fillId="3" borderId="25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wrapText="1"/>
      <protection/>
    </xf>
    <xf numFmtId="177" fontId="46" fillId="17" borderId="10" xfId="0" applyNumberFormat="1" applyFont="1" applyFill="1" applyBorder="1" applyAlignment="1" applyProtection="1">
      <alignment/>
      <protection/>
    </xf>
    <xf numFmtId="168" fontId="42" fillId="3" borderId="13" xfId="0" applyNumberFormat="1" applyFont="1" applyFill="1" applyBorder="1" applyAlignment="1" applyProtection="1">
      <alignment horizontal="left"/>
      <protection/>
    </xf>
    <xf numFmtId="0" fontId="42" fillId="3" borderId="26" xfId="0" applyFont="1" applyFill="1" applyBorder="1" applyAlignment="1" applyProtection="1">
      <alignment/>
      <protection/>
    </xf>
    <xf numFmtId="178" fontId="42" fillId="3" borderId="10" xfId="53" applyNumberFormat="1" applyFont="1" applyFill="1" applyBorder="1" applyAlignment="1" applyProtection="1">
      <alignment/>
      <protection/>
    </xf>
    <xf numFmtId="178" fontId="42" fillId="3" borderId="10" xfId="0" applyNumberFormat="1" applyFont="1" applyFill="1" applyBorder="1" applyAlignment="1" applyProtection="1">
      <alignment/>
      <protection/>
    </xf>
    <xf numFmtId="0" fontId="42" fillId="3" borderId="27" xfId="0" applyFont="1" applyFill="1" applyBorder="1" applyAlignment="1" applyProtection="1">
      <alignment/>
      <protection/>
    </xf>
    <xf numFmtId="0" fontId="42" fillId="3" borderId="28" xfId="0" applyFont="1" applyFill="1" applyBorder="1" applyAlignment="1" applyProtection="1">
      <alignment/>
      <protection/>
    </xf>
    <xf numFmtId="0" fontId="42" fillId="3" borderId="29" xfId="0" applyFont="1" applyFill="1" applyBorder="1" applyAlignment="1" applyProtection="1">
      <alignment/>
      <protection/>
    </xf>
    <xf numFmtId="0" fontId="42" fillId="3" borderId="30" xfId="0" applyFont="1" applyFill="1" applyBorder="1" applyAlignment="1" applyProtection="1">
      <alignment/>
      <protection/>
    </xf>
    <xf numFmtId="0" fontId="42" fillId="3" borderId="0" xfId="0" applyFont="1" applyFill="1" applyBorder="1" applyAlignment="1" applyProtection="1">
      <alignment/>
      <protection/>
    </xf>
    <xf numFmtId="0" fontId="42" fillId="3" borderId="31" xfId="0" applyFont="1" applyFill="1" applyBorder="1" applyAlignment="1" applyProtection="1">
      <alignment/>
      <protection/>
    </xf>
    <xf numFmtId="0" fontId="42" fillId="3" borderId="32" xfId="0" applyFont="1" applyFill="1" applyBorder="1" applyAlignment="1" applyProtection="1">
      <alignment/>
      <protection/>
    </xf>
    <xf numFmtId="0" fontId="42" fillId="3" borderId="33" xfId="0" applyFont="1" applyFill="1" applyBorder="1" applyAlignment="1" applyProtection="1">
      <alignment/>
      <protection/>
    </xf>
    <xf numFmtId="0" fontId="42" fillId="3" borderId="34" xfId="0" applyFont="1" applyFill="1" applyBorder="1" applyAlignment="1" applyProtection="1">
      <alignment/>
      <protection/>
    </xf>
    <xf numFmtId="192" fontId="42" fillId="13" borderId="10" xfId="0" applyNumberFormat="1" applyFont="1" applyFill="1" applyBorder="1" applyAlignment="1" applyProtection="1">
      <alignment/>
      <protection locked="0"/>
    </xf>
    <xf numFmtId="192" fontId="42" fillId="3" borderId="10" xfId="0" applyNumberFormat="1" applyFont="1" applyFill="1" applyBorder="1" applyAlignment="1" applyProtection="1">
      <alignment/>
      <protection/>
    </xf>
    <xf numFmtId="192" fontId="46" fillId="17" borderId="10" xfId="0" applyNumberFormat="1" applyFont="1" applyFill="1" applyBorder="1" applyAlignment="1" applyProtection="1">
      <alignment/>
      <protection/>
    </xf>
    <xf numFmtId="192" fontId="46" fillId="3" borderId="10" xfId="0" applyNumberFormat="1" applyFont="1" applyFill="1" applyBorder="1" applyAlignment="1" applyProtection="1">
      <alignment/>
      <protection/>
    </xf>
    <xf numFmtId="192" fontId="45" fillId="33" borderId="10" xfId="0" applyNumberFormat="1" applyFont="1" applyFill="1" applyBorder="1" applyAlignment="1" applyProtection="1">
      <alignment/>
      <protection/>
    </xf>
    <xf numFmtId="192" fontId="42" fillId="3" borderId="13" xfId="0" applyNumberFormat="1" applyFont="1" applyFill="1" applyBorder="1" applyAlignment="1" applyProtection="1">
      <alignment/>
      <protection/>
    </xf>
    <xf numFmtId="192" fontId="42" fillId="17" borderId="10" xfId="0" applyNumberFormat="1" applyFont="1" applyFill="1" applyBorder="1" applyAlignment="1" applyProtection="1">
      <alignment/>
      <protection/>
    </xf>
    <xf numFmtId="193" fontId="42" fillId="13" borderId="10" xfId="0" applyNumberFormat="1" applyFont="1" applyFill="1" applyBorder="1" applyAlignment="1" applyProtection="1">
      <alignment horizontal="center"/>
      <protection locked="0"/>
    </xf>
    <xf numFmtId="176" fontId="42" fillId="13" borderId="35" xfId="0" applyNumberFormat="1" applyFont="1" applyFill="1" applyBorder="1" applyAlignment="1" applyProtection="1">
      <alignment/>
      <protection locked="0"/>
    </xf>
    <xf numFmtId="0" fontId="42" fillId="3" borderId="36" xfId="0" applyFont="1" applyFill="1" applyBorder="1" applyAlignment="1" applyProtection="1">
      <alignment horizontal="left"/>
      <protection/>
    </xf>
    <xf numFmtId="0" fontId="42" fillId="3" borderId="37" xfId="0" applyFont="1" applyFill="1" applyBorder="1" applyAlignment="1" applyProtection="1">
      <alignment horizontal="left"/>
      <protection/>
    </xf>
    <xf numFmtId="0" fontId="42" fillId="3" borderId="13" xfId="0" applyFont="1" applyFill="1" applyBorder="1" applyAlignment="1" applyProtection="1">
      <alignment horizontal="left"/>
      <protection/>
    </xf>
    <xf numFmtId="0" fontId="42" fillId="3" borderId="38" xfId="0" applyFont="1" applyFill="1" applyBorder="1" applyAlignment="1" applyProtection="1">
      <alignment horizontal="left"/>
      <protection/>
    </xf>
    <xf numFmtId="0" fontId="47" fillId="5" borderId="11" xfId="0" applyFont="1" applyFill="1" applyBorder="1" applyAlignment="1" applyProtection="1">
      <alignment horizontal="center" vertical="center"/>
      <protection/>
    </xf>
    <xf numFmtId="0" fontId="47" fillId="5" borderId="39" xfId="0" applyFont="1" applyFill="1" applyBorder="1" applyAlignment="1" applyProtection="1">
      <alignment horizontal="center" vertical="center"/>
      <protection/>
    </xf>
    <xf numFmtId="0" fontId="47" fillId="5" borderId="40" xfId="0" applyFont="1" applyFill="1" applyBorder="1" applyAlignment="1" applyProtection="1">
      <alignment horizontal="center" vertical="center"/>
      <protection/>
    </xf>
    <xf numFmtId="0" fontId="47" fillId="5" borderId="11" xfId="0" applyFont="1" applyFill="1" applyBorder="1" applyAlignment="1" applyProtection="1">
      <alignment horizontal="left" vertical="center"/>
      <protection/>
    </xf>
    <xf numFmtId="0" fontId="47" fillId="5" borderId="39" xfId="0" applyFont="1" applyFill="1" applyBorder="1" applyAlignment="1" applyProtection="1">
      <alignment horizontal="left" vertical="center"/>
      <protection/>
    </xf>
    <xf numFmtId="0" fontId="47" fillId="5" borderId="40" xfId="0" applyFont="1" applyFill="1" applyBorder="1" applyAlignment="1" applyProtection="1">
      <alignment horizontal="left" vertical="center"/>
      <protection/>
    </xf>
    <xf numFmtId="0" fontId="42" fillId="3" borderId="41" xfId="0" applyFont="1" applyFill="1" applyBorder="1" applyAlignment="1" applyProtection="1">
      <alignment horizontal="left"/>
      <protection/>
    </xf>
    <xf numFmtId="0" fontId="42" fillId="3" borderId="13" xfId="0" applyFont="1" applyFill="1" applyBorder="1" applyAlignment="1" applyProtection="1">
      <alignment horizontal="center"/>
      <protection/>
    </xf>
    <xf numFmtId="0" fontId="42" fillId="3" borderId="42" xfId="0" applyFont="1" applyFill="1" applyBorder="1" applyAlignment="1" applyProtection="1">
      <alignment horizontal="center"/>
      <protection/>
    </xf>
    <xf numFmtId="0" fontId="42" fillId="3" borderId="41" xfId="0" applyFont="1" applyFill="1" applyBorder="1" applyAlignment="1" applyProtection="1">
      <alignment horizontal="center"/>
      <protection/>
    </xf>
    <xf numFmtId="0" fontId="42" fillId="3" borderId="43" xfId="0" applyFont="1" applyFill="1" applyBorder="1" applyAlignment="1" applyProtection="1">
      <alignment horizontal="left"/>
      <protection/>
    </xf>
    <xf numFmtId="0" fontId="42" fillId="3" borderId="44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Plus%20Prive%20Sanitair%20Calculator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e Calculator"/>
      <sheetName val="Terugverdienperiode calculator"/>
      <sheetName val="Blad4"/>
      <sheetName val="Opties"/>
    </sheetNames>
    <sheetDataSet>
      <sheetData sheetId="2">
        <row r="2">
          <cell r="I2">
            <v>0.1</v>
          </cell>
        </row>
        <row r="3">
          <cell r="I3">
            <v>0.2</v>
          </cell>
        </row>
        <row r="4">
          <cell r="I4">
            <v>0.3</v>
          </cell>
        </row>
        <row r="5">
          <cell r="I5">
            <v>0.4</v>
          </cell>
        </row>
        <row r="6">
          <cell r="I6">
            <v>0.5</v>
          </cell>
        </row>
        <row r="7">
          <cell r="I7">
            <v>0.6</v>
          </cell>
        </row>
        <row r="8">
          <cell r="I8">
            <v>0.7</v>
          </cell>
        </row>
        <row r="9">
          <cell r="I9">
            <v>0.8</v>
          </cell>
        </row>
        <row r="10">
          <cell r="I10">
            <v>0.9</v>
          </cell>
        </row>
        <row r="11">
          <cell r="I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.140625" style="2" customWidth="1"/>
    <col min="2" max="2" width="29.140625" style="2" customWidth="1"/>
    <col min="3" max="4" width="13.421875" style="2" customWidth="1"/>
    <col min="5" max="6" width="12.421875" style="2" customWidth="1"/>
    <col min="7" max="7" width="12.421875" style="27" customWidth="1"/>
    <col min="8" max="16384" width="8.7109375" style="2" customWidth="1"/>
  </cols>
  <sheetData>
    <row r="1" ht="4.5" customHeight="1" thickBot="1"/>
    <row r="2" spans="2:4" ht="25.5" customHeight="1" thickBot="1">
      <c r="B2" s="61" t="s">
        <v>30</v>
      </c>
      <c r="C2" s="62"/>
      <c r="D2" s="63"/>
    </row>
    <row r="3" ht="5.25" customHeight="1" thickBot="1"/>
    <row r="4" spans="1:6" s="27" customFormat="1" ht="15.75" thickBot="1">
      <c r="A4" s="2"/>
      <c r="B4" s="36"/>
      <c r="C4" s="3" t="s">
        <v>0</v>
      </c>
      <c r="D4" s="4" t="s">
        <v>1</v>
      </c>
      <c r="E4" s="2"/>
      <c r="F4" s="2"/>
    </row>
    <row r="5" spans="1:6" s="27" customFormat="1" ht="13.5">
      <c r="A5" s="2"/>
      <c r="B5" s="5" t="s">
        <v>2</v>
      </c>
      <c r="C5" s="14">
        <v>15</v>
      </c>
      <c r="D5" s="56">
        <v>18</v>
      </c>
      <c r="E5" s="2"/>
      <c r="F5" s="2"/>
    </row>
    <row r="6" spans="1:6" s="27" customFormat="1" ht="13.5">
      <c r="A6" s="2"/>
      <c r="B6" s="5" t="s">
        <v>3</v>
      </c>
      <c r="C6" s="19">
        <v>120</v>
      </c>
      <c r="D6" s="19">
        <v>60</v>
      </c>
      <c r="E6" s="2"/>
      <c r="F6" s="22"/>
    </row>
    <row r="7" spans="1:6" s="27" customFormat="1" ht="13.5">
      <c r="A7" s="2"/>
      <c r="B7" s="5" t="s">
        <v>4</v>
      </c>
      <c r="C7" s="1">
        <v>0.25</v>
      </c>
      <c r="D7" s="1">
        <v>0.65</v>
      </c>
      <c r="E7" s="2"/>
      <c r="F7" s="2"/>
    </row>
    <row r="8" spans="1:6" s="27" customFormat="1" ht="13.5">
      <c r="A8" s="2"/>
      <c r="B8" s="5" t="s">
        <v>5</v>
      </c>
      <c r="C8" s="20">
        <f>ROUND(C6*C7,0)</f>
        <v>30</v>
      </c>
      <c r="D8" s="37">
        <f>ROUND(D6*D7,0)</f>
        <v>39</v>
      </c>
      <c r="E8" s="2"/>
      <c r="F8" s="2"/>
    </row>
    <row r="9" spans="1:6" s="27" customFormat="1" ht="13.5">
      <c r="A9" s="2"/>
      <c r="B9" s="5" t="s">
        <v>8</v>
      </c>
      <c r="C9" s="53">
        <f>C8*C5</f>
        <v>450</v>
      </c>
      <c r="D9" s="49">
        <f>D8*D5</f>
        <v>702</v>
      </c>
      <c r="E9" s="2"/>
      <c r="F9" s="2"/>
    </row>
    <row r="10" spans="1:6" s="27" customFormat="1" ht="13.5">
      <c r="A10" s="2"/>
      <c r="B10" s="5" t="s">
        <v>9</v>
      </c>
      <c r="C10" s="5"/>
      <c r="D10" s="34">
        <f>D9+C9</f>
        <v>1152</v>
      </c>
      <c r="E10" s="2"/>
      <c r="F10" s="2"/>
    </row>
    <row r="11" spans="1:6" s="27" customFormat="1" ht="6" customHeight="1">
      <c r="A11" s="2"/>
      <c r="B11" s="68"/>
      <c r="C11" s="69"/>
      <c r="D11" s="70"/>
      <c r="E11" s="2"/>
      <c r="F11" s="2"/>
    </row>
    <row r="12" spans="1:6" s="27" customFormat="1" ht="13.5">
      <c r="A12" s="2"/>
      <c r="B12" s="5" t="s">
        <v>6</v>
      </c>
      <c r="C12" s="14">
        <v>10</v>
      </c>
      <c r="D12" s="56">
        <v>12</v>
      </c>
      <c r="E12" s="2"/>
      <c r="F12" s="2"/>
    </row>
    <row r="13" spans="1:6" s="27" customFormat="1" ht="13.5">
      <c r="A13" s="2"/>
      <c r="B13" s="5" t="s">
        <v>7</v>
      </c>
      <c r="C13" s="15">
        <f>C5+C12</f>
        <v>25</v>
      </c>
      <c r="D13" s="16">
        <f>D5+D12</f>
        <v>30</v>
      </c>
      <c r="E13" s="2"/>
      <c r="F13" s="2"/>
    </row>
    <row r="14" spans="1:6" s="27" customFormat="1" ht="13.5">
      <c r="A14" s="2"/>
      <c r="B14" s="5" t="s">
        <v>10</v>
      </c>
      <c r="C14" s="53">
        <f>C13*C8</f>
        <v>750</v>
      </c>
      <c r="D14" s="49">
        <f>D13*D8</f>
        <v>1170</v>
      </c>
      <c r="E14" s="2"/>
      <c r="F14" s="2"/>
    </row>
    <row r="15" spans="1:6" s="27" customFormat="1" ht="13.5">
      <c r="A15" s="2"/>
      <c r="B15" s="5" t="s">
        <v>11</v>
      </c>
      <c r="C15" s="53"/>
      <c r="D15" s="54">
        <f>D14+C14</f>
        <v>1920</v>
      </c>
      <c r="E15" s="2"/>
      <c r="F15" s="2"/>
    </row>
    <row r="16" spans="1:6" s="27" customFormat="1" ht="13.5">
      <c r="A16" s="2"/>
      <c r="B16" s="5" t="s">
        <v>12</v>
      </c>
      <c r="C16" s="53"/>
      <c r="D16" s="50">
        <f>D15-D10</f>
        <v>768</v>
      </c>
      <c r="E16" s="2"/>
      <c r="F16" s="2"/>
    </row>
    <row r="17" spans="1:6" s="27" customFormat="1" ht="6" customHeight="1">
      <c r="A17" s="2"/>
      <c r="B17" s="68"/>
      <c r="C17" s="69"/>
      <c r="D17" s="70"/>
      <c r="E17" s="2"/>
      <c r="F17" s="2"/>
    </row>
    <row r="18" spans="1:6" s="27" customFormat="1" ht="13.5">
      <c r="A18" s="2"/>
      <c r="B18" s="35" t="s">
        <v>28</v>
      </c>
      <c r="C18" s="1">
        <v>0.35</v>
      </c>
      <c r="D18" s="1">
        <v>0.25</v>
      </c>
      <c r="E18" s="2"/>
      <c r="F18" s="2"/>
    </row>
    <row r="19" spans="2:4" ht="13.5">
      <c r="B19" s="35" t="s">
        <v>14</v>
      </c>
      <c r="C19" s="21">
        <f>ROUND(C8*C18,0)</f>
        <v>11</v>
      </c>
      <c r="D19" s="38">
        <f>ROUND(D8*D18,0)</f>
        <v>10</v>
      </c>
    </row>
    <row r="20" spans="2:4" ht="13.5">
      <c r="B20" s="5" t="s">
        <v>12</v>
      </c>
      <c r="C20" s="53">
        <f>C13*C19</f>
        <v>275</v>
      </c>
      <c r="D20" s="49">
        <f>D13*D19</f>
        <v>300</v>
      </c>
    </row>
    <row r="21" spans="2:4" ht="13.5">
      <c r="B21" s="5" t="s">
        <v>12</v>
      </c>
      <c r="C21" s="5"/>
      <c r="D21" s="50">
        <f>D20+C20</f>
        <v>575</v>
      </c>
    </row>
    <row r="22" spans="2:4" ht="6" customHeight="1">
      <c r="B22" s="5"/>
      <c r="C22" s="5"/>
      <c r="D22" s="49"/>
    </row>
    <row r="23" spans="2:4" ht="13.5">
      <c r="B23" s="5" t="s">
        <v>6</v>
      </c>
      <c r="C23" s="5"/>
      <c r="D23" s="51">
        <f>D16</f>
        <v>768</v>
      </c>
    </row>
    <row r="24" spans="2:4" ht="13.5">
      <c r="B24" s="35" t="s">
        <v>13</v>
      </c>
      <c r="C24" s="5"/>
      <c r="D24" s="51">
        <f>D21</f>
        <v>575</v>
      </c>
    </row>
    <row r="25" spans="2:4" ht="13.5">
      <c r="B25" s="5" t="s">
        <v>19</v>
      </c>
      <c r="C25" s="5"/>
      <c r="D25" s="52">
        <f>D24+D23</f>
        <v>1343</v>
      </c>
    </row>
    <row r="26" spans="2:4" ht="4.5" customHeight="1">
      <c r="B26" s="68"/>
      <c r="C26" s="69"/>
      <c r="D26" s="70"/>
    </row>
    <row r="27" spans="2:4" ht="13.5">
      <c r="B27" s="59" t="s">
        <v>34</v>
      </c>
      <c r="C27" s="67"/>
      <c r="D27" s="48">
        <v>7000</v>
      </c>
    </row>
    <row r="28" spans="2:4" ht="13.5">
      <c r="B28" s="59" t="s">
        <v>33</v>
      </c>
      <c r="C28" s="67"/>
      <c r="D28" s="48">
        <v>500</v>
      </c>
    </row>
    <row r="29" spans="2:4" ht="13.5">
      <c r="B29" s="59" t="s">
        <v>16</v>
      </c>
      <c r="C29" s="67"/>
      <c r="D29" s="49">
        <f>SUM(D27:D28)</f>
        <v>7500</v>
      </c>
    </row>
    <row r="30" spans="2:4" ht="13.5">
      <c r="B30" s="59" t="s">
        <v>15</v>
      </c>
      <c r="C30" s="67"/>
      <c r="D30" s="23">
        <f>D29/D25</f>
        <v>5.584512285927029</v>
      </c>
    </row>
    <row r="31" spans="2:4" ht="4.5" customHeight="1">
      <c r="B31" s="68"/>
      <c r="C31" s="69"/>
      <c r="D31" s="70"/>
    </row>
    <row r="32" spans="2:4" ht="14.25">
      <c r="B32" s="7" t="s">
        <v>20</v>
      </c>
      <c r="C32" s="5"/>
      <c r="D32" s="6"/>
    </row>
    <row r="33" spans="2:4" ht="14.25" customHeight="1">
      <c r="B33" s="59" t="s">
        <v>34</v>
      </c>
      <c r="C33" s="67"/>
      <c r="D33" s="49">
        <f>D29</f>
        <v>7500</v>
      </c>
    </row>
    <row r="34" spans="2:4" ht="14.25" customHeight="1">
      <c r="B34" s="5" t="s">
        <v>21</v>
      </c>
      <c r="C34" s="5"/>
      <c r="D34" s="48">
        <v>1500</v>
      </c>
    </row>
    <row r="35" spans="2:4" ht="14.25" customHeight="1">
      <c r="B35" s="59" t="s">
        <v>17</v>
      </c>
      <c r="C35" s="67"/>
      <c r="D35" s="49">
        <f>D33-D34</f>
        <v>6000</v>
      </c>
    </row>
    <row r="36" spans="2:4" ht="15" customHeight="1" thickBot="1">
      <c r="B36" s="71" t="s">
        <v>15</v>
      </c>
      <c r="C36" s="72"/>
      <c r="D36" s="24">
        <f>D35/D25</f>
        <v>4.467609828741623</v>
      </c>
    </row>
    <row r="37" ht="14.25" thickBot="1"/>
    <row r="38" spans="2:7" ht="25.5" customHeight="1" thickBot="1">
      <c r="B38" s="64" t="s">
        <v>31</v>
      </c>
      <c r="C38" s="65"/>
      <c r="D38" s="65"/>
      <c r="E38" s="65"/>
      <c r="F38" s="65"/>
      <c r="G38" s="66"/>
    </row>
    <row r="39" ht="14.25" thickBot="1"/>
    <row r="40" spans="2:7" ht="14.25" customHeight="1">
      <c r="B40" s="57" t="s">
        <v>18</v>
      </c>
      <c r="C40" s="58"/>
      <c r="D40" s="25">
        <f>D29</f>
        <v>7500</v>
      </c>
      <c r="E40" s="39"/>
      <c r="F40" s="40"/>
      <c r="G40" s="41"/>
    </row>
    <row r="41" spans="2:7" ht="13.5">
      <c r="B41" s="5" t="s">
        <v>21</v>
      </c>
      <c r="C41" s="5"/>
      <c r="D41" s="48">
        <f>D34</f>
        <v>1500</v>
      </c>
      <c r="E41" s="42"/>
      <c r="F41" s="43"/>
      <c r="G41" s="44"/>
    </row>
    <row r="42" spans="2:7" ht="13.5">
      <c r="B42" s="59" t="s">
        <v>29</v>
      </c>
      <c r="C42" s="60"/>
      <c r="D42" s="26">
        <f>D40-D41</f>
        <v>6000</v>
      </c>
      <c r="E42" s="42"/>
      <c r="F42" s="43"/>
      <c r="G42" s="44"/>
    </row>
    <row r="43" spans="2:7" ht="13.5">
      <c r="B43" s="59" t="s">
        <v>22</v>
      </c>
      <c r="C43" s="60"/>
      <c r="D43" s="26">
        <f>D25</f>
        <v>1343</v>
      </c>
      <c r="E43" s="42"/>
      <c r="F43" s="43"/>
      <c r="G43" s="44"/>
    </row>
    <row r="44" spans="2:7" ht="13.5">
      <c r="B44" s="59" t="s">
        <v>32</v>
      </c>
      <c r="C44" s="60"/>
      <c r="D44" s="55">
        <v>4</v>
      </c>
      <c r="E44" s="45"/>
      <c r="F44" s="46"/>
      <c r="G44" s="47"/>
    </row>
    <row r="45" spans="2:7" ht="7.5" customHeight="1">
      <c r="B45" s="8"/>
      <c r="C45" s="9"/>
      <c r="D45" s="10"/>
      <c r="E45" s="10"/>
      <c r="F45" s="10"/>
      <c r="G45" s="28"/>
    </row>
    <row r="46" spans="2:7" s="33" customFormat="1" ht="27.75">
      <c r="B46" s="31" t="s">
        <v>23</v>
      </c>
      <c r="C46" s="13" t="s">
        <v>25</v>
      </c>
      <c r="D46" s="13" t="s">
        <v>26</v>
      </c>
      <c r="E46" s="13" t="s">
        <v>12</v>
      </c>
      <c r="F46" s="13" t="s">
        <v>27</v>
      </c>
      <c r="G46" s="32" t="s">
        <v>24</v>
      </c>
    </row>
    <row r="47" spans="2:7" ht="13.5">
      <c r="B47" s="8">
        <v>1</v>
      </c>
      <c r="C47" s="9">
        <f>$D$44*B47</f>
        <v>4</v>
      </c>
      <c r="D47" s="17">
        <f>C47*$D$42</f>
        <v>24000</v>
      </c>
      <c r="E47" s="17">
        <f>C47*$D$43</f>
        <v>5372</v>
      </c>
      <c r="F47" s="17">
        <f>E47</f>
        <v>5372</v>
      </c>
      <c r="G47" s="29">
        <f>-(D47-F47)</f>
        <v>-18628</v>
      </c>
    </row>
    <row r="48" spans="2:7" ht="13.5">
      <c r="B48" s="8">
        <v>2</v>
      </c>
      <c r="C48" s="9">
        <f aca="true" t="shared" si="0" ref="C48:C61">$D$44*B48</f>
        <v>8</v>
      </c>
      <c r="D48" s="17">
        <f>C48*$D$42</f>
        <v>48000</v>
      </c>
      <c r="E48" s="17">
        <f aca="true" t="shared" si="1" ref="E48:E61">C48*$D$43</f>
        <v>10744</v>
      </c>
      <c r="F48" s="17">
        <f>E48+F47</f>
        <v>16116</v>
      </c>
      <c r="G48" s="29">
        <f aca="true" t="shared" si="2" ref="G48:G61">-(D48-F48)</f>
        <v>-31884</v>
      </c>
    </row>
    <row r="49" spans="2:7" ht="13.5">
      <c r="B49" s="8">
        <v>3</v>
      </c>
      <c r="C49" s="9">
        <f t="shared" si="0"/>
        <v>12</v>
      </c>
      <c r="D49" s="17">
        <f aca="true" t="shared" si="3" ref="D49:D61">C49*$D$42</f>
        <v>72000</v>
      </c>
      <c r="E49" s="17">
        <f t="shared" si="1"/>
        <v>16116</v>
      </c>
      <c r="F49" s="17">
        <f aca="true" t="shared" si="4" ref="F49:F61">E49+F48</f>
        <v>32232</v>
      </c>
      <c r="G49" s="29">
        <f t="shared" si="2"/>
        <v>-39768</v>
      </c>
    </row>
    <row r="50" spans="2:7" ht="13.5">
      <c r="B50" s="8">
        <v>4</v>
      </c>
      <c r="C50" s="9">
        <f t="shared" si="0"/>
        <v>16</v>
      </c>
      <c r="D50" s="17">
        <f t="shared" si="3"/>
        <v>96000</v>
      </c>
      <c r="E50" s="17">
        <f t="shared" si="1"/>
        <v>21488</v>
      </c>
      <c r="F50" s="17">
        <f t="shared" si="4"/>
        <v>53720</v>
      </c>
      <c r="G50" s="29">
        <f t="shared" si="2"/>
        <v>-42280</v>
      </c>
    </row>
    <row r="51" spans="2:7" ht="13.5">
      <c r="B51" s="8">
        <v>5</v>
      </c>
      <c r="C51" s="9">
        <f t="shared" si="0"/>
        <v>20</v>
      </c>
      <c r="D51" s="17">
        <f t="shared" si="3"/>
        <v>120000</v>
      </c>
      <c r="E51" s="17">
        <f t="shared" si="1"/>
        <v>26860</v>
      </c>
      <c r="F51" s="17">
        <f t="shared" si="4"/>
        <v>80580</v>
      </c>
      <c r="G51" s="29">
        <f t="shared" si="2"/>
        <v>-39420</v>
      </c>
    </row>
    <row r="52" spans="2:7" ht="13.5">
      <c r="B52" s="8">
        <v>6</v>
      </c>
      <c r="C52" s="9">
        <f t="shared" si="0"/>
        <v>24</v>
      </c>
      <c r="D52" s="17">
        <f t="shared" si="3"/>
        <v>144000</v>
      </c>
      <c r="E52" s="17">
        <f t="shared" si="1"/>
        <v>32232</v>
      </c>
      <c r="F52" s="17">
        <f t="shared" si="4"/>
        <v>112812</v>
      </c>
      <c r="G52" s="29">
        <f t="shared" si="2"/>
        <v>-31188</v>
      </c>
    </row>
    <row r="53" spans="2:7" ht="13.5">
      <c r="B53" s="8">
        <v>7</v>
      </c>
      <c r="C53" s="9">
        <f t="shared" si="0"/>
        <v>28</v>
      </c>
      <c r="D53" s="17">
        <f t="shared" si="3"/>
        <v>168000</v>
      </c>
      <c r="E53" s="17">
        <f t="shared" si="1"/>
        <v>37604</v>
      </c>
      <c r="F53" s="17">
        <f t="shared" si="4"/>
        <v>150416</v>
      </c>
      <c r="G53" s="29">
        <f t="shared" si="2"/>
        <v>-17584</v>
      </c>
    </row>
    <row r="54" spans="2:7" ht="13.5">
      <c r="B54" s="8">
        <v>8</v>
      </c>
      <c r="C54" s="9">
        <f t="shared" si="0"/>
        <v>32</v>
      </c>
      <c r="D54" s="17">
        <f t="shared" si="3"/>
        <v>192000</v>
      </c>
      <c r="E54" s="17">
        <f t="shared" si="1"/>
        <v>42976</v>
      </c>
      <c r="F54" s="17">
        <f t="shared" si="4"/>
        <v>193392</v>
      </c>
      <c r="G54" s="29">
        <f t="shared" si="2"/>
        <v>1392</v>
      </c>
    </row>
    <row r="55" spans="2:7" ht="13.5">
      <c r="B55" s="8">
        <v>9</v>
      </c>
      <c r="C55" s="9">
        <f t="shared" si="0"/>
        <v>36</v>
      </c>
      <c r="D55" s="17">
        <f t="shared" si="3"/>
        <v>216000</v>
      </c>
      <c r="E55" s="17">
        <f t="shared" si="1"/>
        <v>48348</v>
      </c>
      <c r="F55" s="17">
        <f t="shared" si="4"/>
        <v>241740</v>
      </c>
      <c r="G55" s="29">
        <f t="shared" si="2"/>
        <v>25740</v>
      </c>
    </row>
    <row r="56" spans="2:7" ht="13.5">
      <c r="B56" s="8">
        <v>10</v>
      </c>
      <c r="C56" s="9">
        <f t="shared" si="0"/>
        <v>40</v>
      </c>
      <c r="D56" s="17">
        <f t="shared" si="3"/>
        <v>240000</v>
      </c>
      <c r="E56" s="17">
        <f t="shared" si="1"/>
        <v>53720</v>
      </c>
      <c r="F56" s="17">
        <f t="shared" si="4"/>
        <v>295460</v>
      </c>
      <c r="G56" s="29">
        <f t="shared" si="2"/>
        <v>55460</v>
      </c>
    </row>
    <row r="57" spans="2:7" ht="13.5">
      <c r="B57" s="8">
        <v>11</v>
      </c>
      <c r="C57" s="9">
        <f t="shared" si="0"/>
        <v>44</v>
      </c>
      <c r="D57" s="17">
        <f t="shared" si="3"/>
        <v>264000</v>
      </c>
      <c r="E57" s="17">
        <f t="shared" si="1"/>
        <v>59092</v>
      </c>
      <c r="F57" s="17">
        <f t="shared" si="4"/>
        <v>354552</v>
      </c>
      <c r="G57" s="29">
        <f t="shared" si="2"/>
        <v>90552</v>
      </c>
    </row>
    <row r="58" spans="2:7" ht="13.5">
      <c r="B58" s="8">
        <v>12</v>
      </c>
      <c r="C58" s="9">
        <f t="shared" si="0"/>
        <v>48</v>
      </c>
      <c r="D58" s="17">
        <f t="shared" si="3"/>
        <v>288000</v>
      </c>
      <c r="E58" s="17">
        <f t="shared" si="1"/>
        <v>64464</v>
      </c>
      <c r="F58" s="17">
        <f t="shared" si="4"/>
        <v>419016</v>
      </c>
      <c r="G58" s="29">
        <f t="shared" si="2"/>
        <v>131016</v>
      </c>
    </row>
    <row r="59" spans="2:7" ht="13.5">
      <c r="B59" s="8">
        <v>13</v>
      </c>
      <c r="C59" s="9">
        <f t="shared" si="0"/>
        <v>52</v>
      </c>
      <c r="D59" s="17">
        <f t="shared" si="3"/>
        <v>312000</v>
      </c>
      <c r="E59" s="17">
        <f t="shared" si="1"/>
        <v>69836</v>
      </c>
      <c r="F59" s="17">
        <f t="shared" si="4"/>
        <v>488852</v>
      </c>
      <c r="G59" s="29">
        <f t="shared" si="2"/>
        <v>176852</v>
      </c>
    </row>
    <row r="60" spans="2:7" ht="13.5">
      <c r="B60" s="8">
        <v>14</v>
      </c>
      <c r="C60" s="9">
        <f t="shared" si="0"/>
        <v>56</v>
      </c>
      <c r="D60" s="17">
        <f t="shared" si="3"/>
        <v>336000</v>
      </c>
      <c r="E60" s="17">
        <f t="shared" si="1"/>
        <v>75208</v>
      </c>
      <c r="F60" s="17">
        <f t="shared" si="4"/>
        <v>564060</v>
      </c>
      <c r="G60" s="29">
        <f t="shared" si="2"/>
        <v>228060</v>
      </c>
    </row>
    <row r="61" spans="2:7" ht="14.25" thickBot="1">
      <c r="B61" s="11">
        <v>15</v>
      </c>
      <c r="C61" s="12">
        <f t="shared" si="0"/>
        <v>60</v>
      </c>
      <c r="D61" s="18">
        <f t="shared" si="3"/>
        <v>360000</v>
      </c>
      <c r="E61" s="18">
        <f t="shared" si="1"/>
        <v>80580</v>
      </c>
      <c r="F61" s="18">
        <f t="shared" si="4"/>
        <v>644640</v>
      </c>
      <c r="G61" s="30">
        <f t="shared" si="2"/>
        <v>284640</v>
      </c>
    </row>
  </sheetData>
  <sheetProtection sheet="1" selectLockedCells="1"/>
  <mergeCells count="17">
    <mergeCell ref="B11:D11"/>
    <mergeCell ref="B35:C35"/>
    <mergeCell ref="B36:C36"/>
    <mergeCell ref="B27:C27"/>
    <mergeCell ref="B28:C28"/>
    <mergeCell ref="B29:C29"/>
    <mergeCell ref="B30:C30"/>
    <mergeCell ref="B40:C40"/>
    <mergeCell ref="B43:C43"/>
    <mergeCell ref="B44:C44"/>
    <mergeCell ref="B42:C42"/>
    <mergeCell ref="B2:D2"/>
    <mergeCell ref="B38:G38"/>
    <mergeCell ref="B33:C33"/>
    <mergeCell ref="B26:D26"/>
    <mergeCell ref="B31:D31"/>
    <mergeCell ref="B17:D17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CampPlus</dc:creator>
  <cp:keywords/>
  <dc:description/>
  <cp:lastModifiedBy>CampPlus</cp:lastModifiedBy>
  <cp:lastPrinted>2017-07-16T17:41:29Z</cp:lastPrinted>
  <dcterms:created xsi:type="dcterms:W3CDTF">2016-12-15T07:10:25Z</dcterms:created>
  <dcterms:modified xsi:type="dcterms:W3CDTF">2018-10-23T08:24:11Z</dcterms:modified>
  <cp:category/>
  <cp:version/>
  <cp:contentType/>
  <cp:contentStatus/>
</cp:coreProperties>
</file>